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6835" windowHeight="11790"/>
  </bookViews>
  <sheets>
    <sheet name="Example 15 -2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95" i="1"/>
  <c r="B103"/>
  <c r="C119"/>
  <c r="B27"/>
  <c r="D73"/>
  <c r="B40"/>
  <c r="B71" s="1"/>
  <c r="B37"/>
  <c r="E40" s="1"/>
  <c r="B80" l="1"/>
  <c r="B87" s="1"/>
  <c r="C37"/>
</calcChain>
</file>

<file path=xl/sharedStrings.xml><?xml version="1.0" encoding="utf-8"?>
<sst xmlns="http://schemas.openxmlformats.org/spreadsheetml/2006/main" count="53" uniqueCount="48">
  <si>
    <t xml:space="preserve">A petroleum oil with 0.85 specific gravity and 10cSt viscosity flows through 16" XS40 </t>
  </si>
  <si>
    <t xml:space="preserve">(ID = 15.0 in.) commercial steel pipeline at a flow rate of 5000 bbl/h.  The pipe </t>
  </si>
  <si>
    <t xml:space="preserve">roughness is 0.0018in.  Calculate the Darcy friction factor and pressure loss due to </t>
  </si>
  <si>
    <t xml:space="preserve">friction in a mile of pipe length using the Colebrook – White equation.  What is the </t>
  </si>
  <si>
    <t>transmission factor?</t>
  </si>
  <si>
    <t>Data</t>
  </si>
  <si>
    <t>in.</t>
  </si>
  <si>
    <t>bbl/h</t>
  </si>
  <si>
    <t>cSt</t>
  </si>
  <si>
    <t>Internal pipe diameter, d =</t>
  </si>
  <si>
    <t>Flow rate , Q=</t>
  </si>
  <si>
    <t>Viscosity, v</t>
  </si>
  <si>
    <t>Pipe roughness, e</t>
  </si>
  <si>
    <t>Solution</t>
  </si>
  <si>
    <t>Reynolds number, Re</t>
  </si>
  <si>
    <t>Re=</t>
  </si>
  <si>
    <t>Eq. 14-67</t>
  </si>
  <si>
    <t>Fluid velocity</t>
  </si>
  <si>
    <t>v</t>
  </si>
  <si>
    <t>ft/s</t>
  </si>
  <si>
    <t>Relative pipe roughness e/D</t>
  </si>
  <si>
    <t>e/D=</t>
  </si>
  <si>
    <t xml:space="preserve">From Moody figure 4-5, Darcy friction factor fD </t>
  </si>
  <si>
    <t>fD=</t>
  </si>
  <si>
    <t>Calculated friction factor Using Goal Seek is:</t>
  </si>
  <si>
    <t>Frictional pressure loss in ft of liquid</t>
  </si>
  <si>
    <t>Pipe length, L</t>
  </si>
  <si>
    <t>ft.</t>
  </si>
  <si>
    <t>Frictional pressure drop, psi/mi</t>
  </si>
  <si>
    <t>Specific gravity, SpGr</t>
  </si>
  <si>
    <t>psi/mi</t>
  </si>
  <si>
    <t>Transmission Factor, F</t>
  </si>
  <si>
    <t>F</t>
  </si>
  <si>
    <t>Using Goal Seek to determine the Transmission factor, F</t>
  </si>
  <si>
    <t>Calculated value of F Using Goal Seek</t>
  </si>
  <si>
    <t>const=</t>
  </si>
  <si>
    <r>
      <t>f</t>
    </r>
    <r>
      <rPr>
        <vertAlign val="subscript"/>
        <sz val="16"/>
        <color theme="1"/>
        <rFont val="Times New Roman"/>
        <family val="1"/>
      </rPr>
      <t>D</t>
    </r>
  </si>
  <si>
    <r>
      <t>f</t>
    </r>
    <r>
      <rPr>
        <vertAlign val="subscript"/>
        <sz val="16"/>
        <color theme="1"/>
        <rFont val="Times New Roman"/>
        <family val="1"/>
      </rPr>
      <t>D</t>
    </r>
    <r>
      <rPr>
        <sz val="16"/>
        <color theme="1"/>
        <rFont val="Times New Roman"/>
        <family val="1"/>
      </rPr>
      <t xml:space="preserve"> =</t>
    </r>
  </si>
  <si>
    <r>
      <t>The fnal friction factor f</t>
    </r>
    <r>
      <rPr>
        <vertAlign val="subscript"/>
        <sz val="16"/>
        <color theme="1"/>
        <rFont val="Times New Roman"/>
        <family val="1"/>
      </rPr>
      <t>D</t>
    </r>
  </si>
  <si>
    <t>Guess value of  F</t>
  </si>
  <si>
    <t>Figure 14-5.  Moody friction factor,</t>
  </si>
  <si>
    <t>Example 15 -2. by A. K. Coker</t>
  </si>
  <si>
    <t>Darcy friction pressure drop in psi/mi Eq. 15 -75</t>
  </si>
  <si>
    <t>Using the Colebook - White equation , Re &gt; 4000 (Eq. 15-33)</t>
  </si>
  <si>
    <r>
      <t>Eq. 15 - 33 is an implicit equation and requires to be solved by iteration with a guess value for f</t>
    </r>
    <r>
      <rPr>
        <vertAlign val="subscript"/>
        <sz val="16"/>
        <color theme="1"/>
        <rFont val="Times New Roman"/>
        <family val="1"/>
      </rPr>
      <t>D</t>
    </r>
    <r>
      <rPr>
        <sz val="16"/>
        <color theme="1"/>
        <rFont val="Times New Roman"/>
        <family val="1"/>
      </rPr>
      <t>.  Rearranging Eq. 15 - 33 gives:</t>
    </r>
  </si>
  <si>
    <t>Eq. 15 -72</t>
  </si>
  <si>
    <t>Eq. 15 - 86</t>
  </si>
  <si>
    <t>Eq. 15-87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</si>
</sst>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vertAlign val="subscript"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wmf"/><Relationship Id="rId3" Type="http://schemas.openxmlformats.org/officeDocument/2006/relationships/image" Target="../media/image4.wmf"/><Relationship Id="rId7" Type="http://schemas.openxmlformats.org/officeDocument/2006/relationships/image" Target="../media/image8.w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10" Type="http://schemas.openxmlformats.org/officeDocument/2006/relationships/image" Target="../media/image11.wmf"/><Relationship Id="rId4" Type="http://schemas.openxmlformats.org/officeDocument/2006/relationships/image" Target="../media/image5.wmf"/><Relationship Id="rId9" Type="http://schemas.openxmlformats.org/officeDocument/2006/relationships/image" Target="../media/image10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190499</xdr:colOff>
      <xdr:row>12</xdr:row>
      <xdr:rowOff>228603</xdr:rowOff>
    </xdr:from>
    <xdr:to>
      <xdr:col>26</xdr:col>
      <xdr:colOff>114298</xdr:colOff>
      <xdr:row>55</xdr:row>
      <xdr:rowOff>200030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8039098" y="3009904"/>
          <a:ext cx="8458202" cy="9067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9"/>
  <sheetViews>
    <sheetView tabSelected="1" topLeftCell="A97" workbookViewId="0">
      <selection activeCell="F116" sqref="F116"/>
    </sheetView>
  </sheetViews>
  <sheetFormatPr defaultRowHeight="15"/>
  <cols>
    <col min="2" max="2" width="14.28515625" customWidth="1"/>
    <col min="3" max="3" width="11.28515625" bestFit="1" customWidth="1"/>
    <col min="4" max="4" width="14.42578125" customWidth="1"/>
  </cols>
  <sheetData>
    <row r="1" spans="1:5" s="1" customFormat="1" ht="20.25">
      <c r="A1" s="1" t="s">
        <v>41</v>
      </c>
    </row>
    <row r="2" spans="1:5" s="1" customFormat="1" ht="20.25"/>
    <row r="3" spans="1:5" s="1" customFormat="1" ht="20.25">
      <c r="A3" s="1" t="s">
        <v>0</v>
      </c>
    </row>
    <row r="4" spans="1:5" s="1" customFormat="1" ht="20.25">
      <c r="A4" s="1" t="s">
        <v>1</v>
      </c>
    </row>
    <row r="5" spans="1:5" s="1" customFormat="1" ht="20.25">
      <c r="A5" s="1" t="s">
        <v>2</v>
      </c>
    </row>
    <row r="6" spans="1:5" s="1" customFormat="1" ht="20.25">
      <c r="A6" s="1" t="s">
        <v>3</v>
      </c>
    </row>
    <row r="7" spans="1:5" s="1" customFormat="1" ht="20.25">
      <c r="A7" s="1" t="s">
        <v>4</v>
      </c>
    </row>
    <row r="8" spans="1:5" s="1" customFormat="1" ht="20.25"/>
    <row r="9" spans="1:5" s="1" customFormat="1" ht="20.25"/>
    <row r="10" spans="1:5" s="1" customFormat="1" ht="20.25">
      <c r="A10" s="1" t="s">
        <v>5</v>
      </c>
    </row>
    <row r="11" spans="1:5" s="1" customFormat="1" ht="20.25"/>
    <row r="12" spans="1:5" s="1" customFormat="1" ht="20.25">
      <c r="A12" s="1" t="s">
        <v>9</v>
      </c>
      <c r="D12" s="1">
        <v>15</v>
      </c>
      <c r="E12" s="1" t="s">
        <v>6</v>
      </c>
    </row>
    <row r="13" spans="1:5" s="1" customFormat="1" ht="20.25">
      <c r="A13" s="1" t="s">
        <v>10</v>
      </c>
      <c r="D13" s="1">
        <v>5000</v>
      </c>
      <c r="E13" s="1" t="s">
        <v>7</v>
      </c>
    </row>
    <row r="14" spans="1:5" s="1" customFormat="1" ht="20.25">
      <c r="A14" s="1" t="s">
        <v>11</v>
      </c>
      <c r="D14" s="1">
        <v>10</v>
      </c>
      <c r="E14" s="1" t="s">
        <v>8</v>
      </c>
    </row>
    <row r="15" spans="1:5" s="1" customFormat="1" ht="20.25">
      <c r="A15" s="1" t="s">
        <v>12</v>
      </c>
      <c r="D15" s="1">
        <v>1.8E-3</v>
      </c>
      <c r="E15" s="1" t="s">
        <v>6</v>
      </c>
    </row>
    <row r="16" spans="1:5" s="1" customFormat="1" ht="20.25">
      <c r="A16" s="1" t="s">
        <v>26</v>
      </c>
      <c r="D16" s="1">
        <v>5280</v>
      </c>
      <c r="E16" s="1" t="s">
        <v>27</v>
      </c>
    </row>
    <row r="17" spans="1:4" s="1" customFormat="1" ht="20.25">
      <c r="A17" s="1" t="s">
        <v>29</v>
      </c>
      <c r="D17" s="1">
        <v>0.85</v>
      </c>
    </row>
    <row r="18" spans="1:4" s="1" customFormat="1" ht="20.25"/>
    <row r="19" spans="1:4" s="1" customFormat="1" ht="20.25"/>
    <row r="20" spans="1:4" s="1" customFormat="1" ht="20.25"/>
    <row r="21" spans="1:4" s="1" customFormat="1" ht="20.25">
      <c r="A21" s="1" t="s">
        <v>13</v>
      </c>
    </row>
    <row r="22" spans="1:4" s="1" customFormat="1" ht="20.25"/>
    <row r="23" spans="1:4" s="1" customFormat="1" ht="20.25">
      <c r="A23" s="1" t="s">
        <v>17</v>
      </c>
    </row>
    <row r="24" spans="1:4" s="1" customFormat="1" ht="20.25"/>
    <row r="25" spans="1:4" s="1" customFormat="1" ht="20.25">
      <c r="C25" s="1" t="s">
        <v>16</v>
      </c>
    </row>
    <row r="26" spans="1:4" s="1" customFormat="1" ht="20.25"/>
    <row r="27" spans="1:4" s="1" customFormat="1" ht="20.25">
      <c r="A27" s="1" t="s">
        <v>18</v>
      </c>
      <c r="B27" s="1">
        <f>ROUND(0.2859*D13/D12^2,2)</f>
        <v>6.35</v>
      </c>
      <c r="C27" s="1" t="s">
        <v>19</v>
      </c>
    </row>
    <row r="28" spans="1:4" s="1" customFormat="1" ht="20.25"/>
    <row r="29" spans="1:4" s="1" customFormat="1" ht="20.25"/>
    <row r="30" spans="1:4" s="1" customFormat="1" ht="20.25">
      <c r="A30" s="1" t="s">
        <v>14</v>
      </c>
    </row>
    <row r="31" spans="1:4" s="1" customFormat="1" ht="20.25"/>
    <row r="32" spans="1:4" s="1" customFormat="1" ht="20.25"/>
    <row r="33" spans="1:5" s="1" customFormat="1" ht="20.25"/>
    <row r="34" spans="1:5" s="1" customFormat="1" ht="20.25">
      <c r="E34" s="1" t="s">
        <v>45</v>
      </c>
    </row>
    <row r="35" spans="1:5" s="1" customFormat="1" ht="20.25"/>
    <row r="36" spans="1:5" s="1" customFormat="1" ht="20.25"/>
    <row r="37" spans="1:5" s="1" customFormat="1" ht="20.25">
      <c r="A37" s="1" t="s">
        <v>15</v>
      </c>
      <c r="B37" s="1">
        <f>ROUND((2213.76*D13)/(D12*D14),0)</f>
        <v>73792</v>
      </c>
      <c r="C37" s="1" t="str">
        <f>IF(B37 &gt; 4000," flow is turbulent",IF(B37&lt;4000,"flow is laminar"))</f>
        <v xml:space="preserve"> flow is turbulent</v>
      </c>
    </row>
    <row r="38" spans="1:5" s="1" customFormat="1" ht="20.25"/>
    <row r="39" spans="1:5" s="1" customFormat="1" ht="20.25">
      <c r="A39" s="1" t="s">
        <v>20</v>
      </c>
    </row>
    <row r="40" spans="1:5" s="1" customFormat="1" ht="20.25">
      <c r="A40" s="1" t="s">
        <v>21</v>
      </c>
      <c r="B40" s="1">
        <f>ROUND(D15/D12,5)</f>
        <v>1.2E-4</v>
      </c>
      <c r="D40" s="1" t="s">
        <v>15</v>
      </c>
      <c r="E40" s="1">
        <f>B37</f>
        <v>73792</v>
      </c>
    </row>
    <row r="41" spans="1:5" s="1" customFormat="1" ht="20.25"/>
    <row r="42" spans="1:5" s="1" customFormat="1" ht="20.25">
      <c r="A42" s="1" t="s">
        <v>22</v>
      </c>
    </row>
    <row r="43" spans="1:5" s="1" customFormat="1" ht="20.25" hidden="1"/>
    <row r="44" spans="1:5" s="1" customFormat="1" ht="20.25" hidden="1"/>
    <row r="45" spans="1:5" s="1" customFormat="1" ht="20.25" hidden="1"/>
    <row r="46" spans="1:5" s="1" customFormat="1" ht="20.25" hidden="1"/>
    <row r="47" spans="1:5" s="1" customFormat="1" ht="20.25" hidden="1"/>
    <row r="48" spans="1:5" s="1" customFormat="1" ht="20.25" hidden="1"/>
    <row r="49" spans="1:12" s="1" customFormat="1" ht="20.25" hidden="1"/>
    <row r="50" spans="1:12" s="1" customFormat="1" ht="20.25" hidden="1"/>
    <row r="51" spans="1:12" s="1" customFormat="1" ht="20.25" hidden="1"/>
    <row r="52" spans="1:12" s="1" customFormat="1" ht="20.25" hidden="1"/>
    <row r="53" spans="1:12" s="1" customFormat="1" ht="20.25"/>
    <row r="54" spans="1:12" s="1" customFormat="1" ht="20.25">
      <c r="A54" s="1" t="s">
        <v>23</v>
      </c>
      <c r="B54" s="1">
        <v>2.1000000000000001E-2</v>
      </c>
    </row>
    <row r="55" spans="1:12" s="1" customFormat="1" ht="20.25"/>
    <row r="56" spans="1:12" s="1" customFormat="1" ht="20.25">
      <c r="A56" s="1" t="s">
        <v>43</v>
      </c>
    </row>
    <row r="57" spans="1:12" s="1" customFormat="1" ht="20.25">
      <c r="L57" s="1" t="s">
        <v>40</v>
      </c>
    </row>
    <row r="58" spans="1:12" s="1" customFormat="1" ht="20.25"/>
    <row r="59" spans="1:12" s="1" customFormat="1" ht="20.25"/>
    <row r="60" spans="1:12" s="1" customFormat="1" ht="20.25"/>
    <row r="61" spans="1:12" s="1" customFormat="1" ht="20.25"/>
    <row r="62" spans="1:12" s="1" customFormat="1" ht="23.25">
      <c r="A62" s="1" t="s">
        <v>44</v>
      </c>
    </row>
    <row r="63" spans="1:12" s="1" customFormat="1" ht="20.25"/>
    <row r="64" spans="1:12" s="1" customFormat="1" ht="23.25">
      <c r="A64" s="1" t="s">
        <v>36</v>
      </c>
      <c r="B64" s="1">
        <v>1.971401675354021E-2</v>
      </c>
    </row>
    <row r="65" spans="1:14" s="1" customFormat="1" ht="20.25"/>
    <row r="66" spans="1:14" s="1" customFormat="1" ht="20.25"/>
    <row r="67" spans="1:14" s="1" customFormat="1" ht="20.25"/>
    <row r="68" spans="1:14" s="1" customFormat="1" ht="20.25"/>
    <row r="69" spans="1:14" s="1" customFormat="1" ht="20.25">
      <c r="A69" s="1" t="s">
        <v>24</v>
      </c>
    </row>
    <row r="70" spans="1:14" s="1" customFormat="1" ht="20.25"/>
    <row r="71" spans="1:14" s="1" customFormat="1" ht="23.25">
      <c r="A71" s="1" t="s">
        <v>37</v>
      </c>
      <c r="B71" s="1">
        <f>1/SQRT(B64)+(2*LOG10(B40/3.7+2.51/(B37*SQRT(B64))))</f>
        <v>-1.4343517227910496E-4</v>
      </c>
    </row>
    <row r="72" spans="1:14" s="1" customFormat="1" ht="20.25"/>
    <row r="73" spans="1:14" s="1" customFormat="1" ht="23.25">
      <c r="A73" s="1" t="s">
        <v>38</v>
      </c>
      <c r="D73" s="1">
        <f>B64</f>
        <v>1.971401675354021E-2</v>
      </c>
    </row>
    <row r="74" spans="1:14" s="1" customFormat="1" ht="20.25"/>
    <row r="75" spans="1:14" s="1" customFormat="1" ht="20.25">
      <c r="A75" s="1" t="s">
        <v>25</v>
      </c>
    </row>
    <row r="76" spans="1:14" s="1" customFormat="1" ht="20.25"/>
    <row r="77" spans="1:14" ht="2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s="1" customFormat="1" ht="20.25"/>
    <row r="79" spans="1:14" s="1" customFormat="1" ht="20.25"/>
    <row r="80" spans="1:14" s="1" customFormat="1" ht="20.25">
      <c r="B80" s="1">
        <f>ROUND(0.1863*D73*D16*B27^2/D12,2)</f>
        <v>52.13</v>
      </c>
      <c r="C80" s="1" t="s">
        <v>27</v>
      </c>
    </row>
    <row r="81" spans="1:14" s="1" customFormat="1" ht="20.25"/>
    <row r="82" spans="1:14" s="1" customFormat="1" ht="20.25">
      <c r="A82" s="1" t="s">
        <v>28</v>
      </c>
    </row>
    <row r="83" spans="1:14" s="1" customFormat="1" ht="20.25"/>
    <row r="84" spans="1:14" s="1" customFormat="1" ht="20.25"/>
    <row r="85" spans="1:14" s="1" customFormat="1" ht="20.25"/>
    <row r="86" spans="1:14" ht="2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s="1" customFormat="1" ht="20.25">
      <c r="B87" s="1">
        <f>ROUND(B80*D17/2.31,2)</f>
        <v>19.18</v>
      </c>
      <c r="C87" s="1" t="s">
        <v>30</v>
      </c>
    </row>
    <row r="88" spans="1:14" s="1" customFormat="1" ht="20.25"/>
    <row r="89" spans="1:14" s="1" customFormat="1" ht="20.25">
      <c r="A89" s="1" t="s">
        <v>42</v>
      </c>
    </row>
    <row r="90" spans="1:14" s="1" customFormat="1" ht="20.25"/>
    <row r="91" spans="1:14" s="1" customFormat="1" ht="20.25">
      <c r="A91" s="1" t="s">
        <v>35</v>
      </c>
      <c r="B91" s="1">
        <v>34.869999999999997</v>
      </c>
    </row>
    <row r="92" spans="1:14" s="1" customFormat="1" ht="20.25"/>
    <row r="93" spans="1:14" s="1" customFormat="1" ht="20.25"/>
    <row r="94" spans="1:14" ht="2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s="1" customFormat="1" ht="20.25">
      <c r="B95" s="1">
        <f>ROUND(B91*D73*D13^2*D17/D12^5,2)</f>
        <v>19.239999999999998</v>
      </c>
      <c r="C95" s="1" t="s">
        <v>30</v>
      </c>
    </row>
    <row r="96" spans="1:14" s="1" customFormat="1" ht="20.25"/>
    <row r="97" spans="1:14" s="1" customFormat="1" ht="20.25">
      <c r="A97" s="1" t="s">
        <v>31</v>
      </c>
    </row>
    <row r="98" spans="1:14" s="1" customFormat="1" ht="20.25"/>
    <row r="99" spans="1:14" s="1" customFormat="1" ht="20.25"/>
    <row r="100" spans="1:14" s="1" customFormat="1" ht="20.25"/>
    <row r="101" spans="1:14" s="1" customFormat="1" ht="20.25"/>
    <row r="102" spans="1:14" ht="2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s="1" customFormat="1" ht="20.25">
      <c r="A103" s="1" t="s">
        <v>32</v>
      </c>
      <c r="B103" s="1">
        <f>ROUND(2/SQRT(D73),2)</f>
        <v>14.24</v>
      </c>
    </row>
    <row r="104" spans="1:14" s="1" customFormat="1" ht="20.25"/>
    <row r="105" spans="1:14" s="1" customFormat="1" ht="20.25"/>
    <row r="106" spans="1:14" s="1" customFormat="1" ht="20.25">
      <c r="F106" s="1" t="s">
        <v>46</v>
      </c>
    </row>
    <row r="107" spans="1:14" s="1" customFormat="1" ht="20.25"/>
    <row r="108" spans="1:14" s="1" customFormat="1" ht="20.25"/>
    <row r="109" spans="1:14" s="1" customFormat="1" ht="20.25"/>
    <row r="110" spans="1:14" s="1" customFormat="1" ht="20.25">
      <c r="F110" s="1" t="s">
        <v>47</v>
      </c>
    </row>
    <row r="111" spans="1:14" s="1" customFormat="1" ht="20.25"/>
    <row r="112" spans="1:14" s="1" customFormat="1" ht="20.25"/>
    <row r="113" spans="1:14" ht="20.25">
      <c r="A113" s="1" t="s">
        <v>33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s="1" customFormat="1" ht="20.25"/>
    <row r="115" spans="1:14" ht="20.25">
      <c r="A115" s="1" t="s">
        <v>39</v>
      </c>
      <c r="B115" s="1"/>
      <c r="C115" s="1">
        <v>14.244599712546419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s="1" customFormat="1" ht="20.25"/>
    <row r="117" spans="1:14" ht="20.25">
      <c r="A117" s="1" t="s">
        <v>34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s="1" customFormat="1" ht="20.25"/>
    <row r="119" spans="1:14" s="1" customFormat="1" ht="20.25">
      <c r="B119" s="1" t="s">
        <v>32</v>
      </c>
      <c r="C119" s="1">
        <f>C115+4*LOG10(B40/3.7+(1.255*C115)/B37)</f>
        <v>-2.9898533799865845E-6</v>
      </c>
    </row>
    <row r="120" spans="1:14" s="1" customFormat="1" ht="20.25"/>
    <row r="121" spans="1:14" s="1" customFormat="1" ht="20.25"/>
    <row r="122" spans="1:14" s="1" customFormat="1" ht="20.25"/>
    <row r="123" spans="1:14" s="1" customFormat="1" ht="20.25"/>
    <row r="124" spans="1:14" s="1" customFormat="1" ht="20.25"/>
    <row r="125" spans="1:14" s="1" customFormat="1" ht="20.25"/>
    <row r="126" spans="1:14" s="1" customFormat="1" ht="20.25"/>
    <row r="127" spans="1:14" s="1" customFormat="1" ht="20.25"/>
    <row r="128" spans="1:14" s="1" customFormat="1" ht="20.25"/>
    <row r="129" s="1" customFormat="1" ht="20.25"/>
  </sheetData>
  <pageMargins left="0.7" right="0.7" top="0.75" bottom="0.75" header="0.3" footer="0.3"/>
  <pageSetup paperSize="9" orientation="portrait" r:id="rId1"/>
  <drawing r:id="rId2"/>
  <legacyDrawing r:id="rId3"/>
  <oleObjects>
    <oleObject progId="Equation.DSMT4" shapeId="1025" r:id="rId4"/>
    <oleObject progId="Equation.DSMT4" shapeId="1026" r:id="rId5"/>
    <oleObject progId="Equation.DSMT4" shapeId="1027" r:id="rId6"/>
    <oleObject progId="Equation.DSMT4" shapeId="1028" r:id="rId7"/>
    <oleObject progId="Equation.DSMT4" shapeId="1029" r:id="rId8"/>
    <oleObject progId="Equation.DSMT4" shapeId="1030" r:id="rId9"/>
    <oleObject progId="Equation.DSMT4" shapeId="1031" r:id="rId10"/>
    <oleObject progId="Equation.DSMT4" shapeId="1032" r:id="rId11"/>
    <oleObject progId="Equation.DSMT4" shapeId="1033" r:id="rId12"/>
    <oleObject progId="Equation.DSMT4" shapeId="1034" r:id="rId1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15 -2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A.K. Coker</dc:creator>
  <cp:lastModifiedBy>dell</cp:lastModifiedBy>
  <dcterms:created xsi:type="dcterms:W3CDTF">2017-06-22T12:51:35Z</dcterms:created>
  <dcterms:modified xsi:type="dcterms:W3CDTF">2017-10-05T14:56:01Z</dcterms:modified>
</cp:coreProperties>
</file>